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20940" windowHeight="6375" activeTab="0"/>
  </bookViews>
  <sheets>
    <sheet name="Zupanijska skupstina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<sst xmlns="http://schemas.openxmlformats.org/spreadsheetml/2006/main" count="50" uniqueCount="32">
  <si>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PRIVREMENI REZULTATI IZBORA ZA ŽUPANIJSKU SKUPŠTINU NA PODRUČJU GRADA PREGRADE 15.05.2005.</t>
  </si>
  <si>
    <t>HDZ</t>
  </si>
  <si>
    <t>HSS</t>
  </si>
  <si>
    <t>HSU</t>
  </si>
  <si>
    <t>ZS</t>
  </si>
  <si>
    <t>BIRAČKO MJESTO</t>
  </si>
  <si>
    <t>UPISANO</t>
  </si>
  <si>
    <t>NEVAŽEĆIH</t>
  </si>
  <si>
    <t>VAŽEĆIH</t>
  </si>
  <si>
    <t>#</t>
  </si>
  <si>
    <t>%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</si>
  <si>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</si>
  <si>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</si>
  <si>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</si>
  <si>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</si>
  <si>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</si>
  <si>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</si>
  <si>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</si>
  <si>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</si>
  <si>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</si>
  <si>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</si>
  <si>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</si>
  <si>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</si>
  <si>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</si>
  <si>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</si>
  <si>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DC</t>
  </si>
  <si>
    <t>HSP</t>
  </si>
  <si>
    <t>ZDS i HSLS</t>
  </si>
  <si>
    <t>Kos</t>
  </si>
  <si>
    <t>SDP, HNS i LS</t>
  </si>
  <si>
    <t>GLASALO</t>
  </si>
  <si>
    <t>Končev-ski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</si>
</sst>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0" fontId="0" fillId="2" borderId="11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0" fontId="0" fillId="3" borderId="11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0" fontId="0" fillId="4" borderId="11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0" fontId="0" fillId="5" borderId="12" xfId="0" applyNumberFormat="1" applyFill="1" applyBorder="1" applyAlignment="1">
      <alignment/>
    </xf>
    <xf numFmtId="1" fontId="0" fillId="6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0" fontId="0" fillId="3" borderId="15" xfId="0" applyNumberFormat="1" applyFill="1" applyBorder="1" applyAlignment="1">
      <alignment/>
    </xf>
    <xf numFmtId="1" fontId="0" fillId="4" borderId="14" xfId="0" applyNumberFormat="1" applyFill="1" applyBorder="1" applyAlignment="1">
      <alignment/>
    </xf>
    <xf numFmtId="10" fontId="0" fillId="4" borderId="15" xfId="0" applyNumberFormat="1" applyFill="1" applyBorder="1" applyAlignment="1">
      <alignment/>
    </xf>
    <xf numFmtId="1" fontId="0" fillId="5" borderId="14" xfId="0" applyNumberFormat="1" applyFill="1" applyBorder="1" applyAlignment="1">
      <alignment/>
    </xf>
    <xf numFmtId="10" fontId="0" fillId="5" borderId="16" xfId="0" applyNumberFormat="1" applyFill="1" applyBorder="1" applyAlignment="1">
      <alignment/>
    </xf>
    <xf numFmtId="1" fontId="0" fillId="6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0" fontId="0" fillId="2" borderId="19" xfId="0" applyNumberFormat="1" applyFill="1" applyBorder="1" applyAlignment="1">
      <alignment/>
    </xf>
    <xf numFmtId="1" fontId="0" fillId="3" borderId="18" xfId="0" applyNumberFormat="1" applyFill="1" applyBorder="1" applyAlignment="1">
      <alignment/>
    </xf>
    <xf numFmtId="10" fontId="0" fillId="3" borderId="19" xfId="0" applyNumberFormat="1" applyFill="1" applyBorder="1" applyAlignment="1">
      <alignment/>
    </xf>
    <xf numFmtId="1" fontId="0" fillId="5" borderId="18" xfId="0" applyNumberFormat="1" applyFill="1" applyBorder="1" applyAlignment="1">
      <alignment/>
    </xf>
    <xf numFmtId="10" fontId="0" fillId="5" borderId="20" xfId="0" applyNumberFormat="1" applyFill="1" applyBorder="1" applyAlignment="1">
      <alignment/>
    </xf>
    <xf numFmtId="1" fontId="0" fillId="6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0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Alignment="1">
      <alignment/>
    </xf>
    <xf numFmtId="1" fontId="0" fillId="0" borderId="24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Fill="1" applyBorder="1" applyAlignment="1">
      <alignment/>
    </xf>
    <xf numFmtId="10" fontId="0" fillId="7" borderId="11" xfId="0" applyNumberFormat="1" applyFill="1" applyBorder="1" applyAlignment="1">
      <alignment/>
    </xf>
    <xf numFmtId="10" fontId="0" fillId="7" borderId="16" xfId="0" applyNumberFormat="1" applyFill="1" applyBorder="1" applyAlignment="1">
      <alignment/>
    </xf>
    <xf numFmtId="10" fontId="0" fillId="7" borderId="33" xfId="0" applyNumberFormat="1" applyFill="1" applyBorder="1" applyAlignment="1">
      <alignment/>
    </xf>
    <xf numFmtId="10" fontId="0" fillId="7" borderId="15" xfId="0" applyNumberFormat="1" applyFill="1" applyBorder="1" applyAlignment="1">
      <alignment/>
    </xf>
    <xf numFmtId="10" fontId="0" fillId="7" borderId="34" xfId="0" applyNumberFormat="1" applyFill="1" applyBorder="1" applyAlignment="1">
      <alignment/>
    </xf>
    <xf numFmtId="1" fontId="0" fillId="7" borderId="13" xfId="0" applyNumberFormat="1" applyFill="1" applyBorder="1" applyAlignment="1">
      <alignment/>
    </xf>
    <xf numFmtId="1" fontId="0" fillId="7" borderId="35" xfId="0" applyNumberFormat="1" applyFill="1" applyBorder="1" applyAlignment="1">
      <alignment/>
    </xf>
    <xf numFmtId="1" fontId="0" fillId="7" borderId="17" xfId="0" applyNumberFormat="1" applyFill="1" applyBorder="1" applyAlignment="1">
      <alignment/>
    </xf>
    <xf numFmtId="1" fontId="0" fillId="7" borderId="36" xfId="0" applyNumberFormat="1" applyFill="1" applyBorder="1" applyAlignment="1">
      <alignment/>
    </xf>
    <xf numFmtId="10" fontId="0" fillId="6" borderId="12" xfId="0" applyNumberFormat="1" applyFill="1" applyBorder="1" applyAlignment="1">
      <alignment/>
    </xf>
    <xf numFmtId="10" fontId="0" fillId="6" borderId="16" xfId="0" applyNumberFormat="1" applyFill="1" applyBorder="1" applyAlignment="1">
      <alignment/>
    </xf>
    <xf numFmtId="10" fontId="0" fillId="6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1" fontId="7" fillId="8" borderId="39" xfId="0" applyNumberFormat="1" applyFont="1" applyFill="1" applyBorder="1" applyAlignment="1">
      <alignment/>
    </xf>
    <xf numFmtId="1" fontId="7" fillId="8" borderId="2" xfId="0" applyNumberFormat="1" applyFont="1" applyFill="1" applyBorder="1" applyAlignment="1">
      <alignment/>
    </xf>
    <xf numFmtId="1" fontId="7" fillId="2" borderId="40" xfId="0" applyNumberFormat="1" applyFont="1" applyFill="1" applyBorder="1" applyAlignment="1">
      <alignment/>
    </xf>
    <xf numFmtId="1" fontId="7" fillId="3" borderId="40" xfId="0" applyNumberFormat="1" applyFont="1" applyFill="1" applyBorder="1" applyAlignment="1">
      <alignment/>
    </xf>
    <xf numFmtId="1" fontId="7" fillId="5" borderId="40" xfId="0" applyNumberFormat="1" applyFont="1" applyFill="1" applyBorder="1" applyAlignment="1">
      <alignment/>
    </xf>
    <xf numFmtId="1" fontId="7" fillId="6" borderId="40" xfId="0" applyNumberFormat="1" applyFont="1" applyFill="1" applyBorder="1" applyAlignment="1">
      <alignment/>
    </xf>
    <xf numFmtId="1" fontId="7" fillId="7" borderId="24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7" fillId="8" borderId="31" xfId="0" applyNumberFormat="1" applyFont="1" applyFill="1" applyBorder="1" applyAlignment="1">
      <alignment/>
    </xf>
    <xf numFmtId="1" fontId="0" fillId="9" borderId="41" xfId="0" applyNumberFormat="1" applyFill="1" applyBorder="1" applyAlignment="1">
      <alignment horizontal="right"/>
    </xf>
    <xf numFmtId="1" fontId="7" fillId="8" borderId="42" xfId="0" applyNumberFormat="1" applyFont="1" applyFill="1" applyBorder="1" applyAlignment="1">
      <alignment horizontal="right"/>
    </xf>
    <xf numFmtId="164" fontId="7" fillId="2" borderId="43" xfId="0" applyNumberFormat="1" applyFont="1" applyFill="1" applyBorder="1" applyAlignment="1">
      <alignment/>
    </xf>
    <xf numFmtId="164" fontId="7" fillId="3" borderId="43" xfId="0" applyNumberFormat="1" applyFont="1" applyFill="1" applyBorder="1" applyAlignment="1">
      <alignment/>
    </xf>
    <xf numFmtId="164" fontId="7" fillId="5" borderId="44" xfId="0" applyNumberFormat="1" applyFont="1" applyFill="1" applyBorder="1" applyAlignment="1">
      <alignment/>
    </xf>
    <xf numFmtId="164" fontId="7" fillId="6" borderId="44" xfId="0" applyNumberFormat="1" applyFont="1" applyFill="1" applyBorder="1" applyAlignment="1">
      <alignment/>
    </xf>
    <xf numFmtId="164" fontId="7" fillId="7" borderId="32" xfId="0" applyNumberFormat="1" applyFont="1" applyFill="1" applyBorder="1" applyAlignment="1">
      <alignment/>
    </xf>
    <xf numFmtId="1" fontId="0" fillId="10" borderId="13" xfId="0" applyNumberFormat="1" applyFill="1" applyBorder="1" applyAlignment="1">
      <alignment/>
    </xf>
    <xf numFmtId="10" fontId="0" fillId="10" borderId="11" xfId="0" applyNumberFormat="1" applyFill="1" applyBorder="1" applyAlignment="1">
      <alignment/>
    </xf>
    <xf numFmtId="1" fontId="0" fillId="10" borderId="17" xfId="0" applyNumberFormat="1" applyFill="1" applyBorder="1" applyAlignment="1">
      <alignment/>
    </xf>
    <xf numFmtId="10" fontId="0" fillId="10" borderId="15" xfId="0" applyNumberFormat="1" applyFill="1" applyBorder="1" applyAlignment="1">
      <alignment/>
    </xf>
    <xf numFmtId="1" fontId="0" fillId="10" borderId="21" xfId="0" applyNumberFormat="1" applyFill="1" applyBorder="1" applyAlignment="1">
      <alignment/>
    </xf>
    <xf numFmtId="10" fontId="0" fillId="10" borderId="45" xfId="0" applyNumberFormat="1" applyFill="1" applyBorder="1" applyAlignment="1">
      <alignment/>
    </xf>
    <xf numFmtId="1" fontId="7" fillId="10" borderId="40" xfId="0" applyNumberFormat="1" applyFont="1" applyFill="1" applyBorder="1" applyAlignment="1">
      <alignment/>
    </xf>
    <xf numFmtId="164" fontId="7" fillId="10" borderId="43" xfId="0" applyNumberFormat="1" applyFont="1" applyFill="1" applyBorder="1" applyAlignment="1">
      <alignment/>
    </xf>
    <xf numFmtId="1" fontId="0" fillId="11" borderId="10" xfId="0" applyNumberFormat="1" applyFill="1" applyBorder="1" applyAlignment="1">
      <alignment/>
    </xf>
    <xf numFmtId="10" fontId="0" fillId="11" borderId="11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10" fontId="0" fillId="11" borderId="15" xfId="0" applyNumberFormat="1" applyFill="1" applyBorder="1" applyAlignment="1">
      <alignment/>
    </xf>
    <xf numFmtId="1" fontId="0" fillId="11" borderId="18" xfId="0" applyNumberFormat="1" applyFill="1" applyBorder="1" applyAlignment="1">
      <alignment/>
    </xf>
    <xf numFmtId="10" fontId="0" fillId="11" borderId="19" xfId="0" applyNumberFormat="1" applyFill="1" applyBorder="1" applyAlignment="1">
      <alignment/>
    </xf>
    <xf numFmtId="1" fontId="7" fillId="11" borderId="40" xfId="0" applyNumberFormat="1" applyFont="1" applyFill="1" applyBorder="1" applyAlignment="1">
      <alignment/>
    </xf>
    <xf numFmtId="164" fontId="7" fillId="11" borderId="43" xfId="0" applyNumberFormat="1" applyFont="1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10" borderId="18" xfId="0" applyNumberFormat="1" applyFill="1" applyBorder="1" applyAlignment="1">
      <alignment/>
    </xf>
    <xf numFmtId="10" fontId="0" fillId="10" borderId="19" xfId="0" applyNumberFormat="1" applyFill="1" applyBorder="1" applyAlignment="1">
      <alignment/>
    </xf>
    <xf numFmtId="1" fontId="0" fillId="4" borderId="46" xfId="0" applyNumberFormat="1" applyFill="1" applyBorder="1" applyAlignment="1">
      <alignment/>
    </xf>
    <xf numFmtId="10" fontId="0" fillId="4" borderId="45" xfId="0" applyNumberFormat="1" applyFill="1" applyBorder="1" applyAlignment="1">
      <alignment/>
    </xf>
    <xf numFmtId="1" fontId="0" fillId="4" borderId="47" xfId="0" applyNumberFormat="1" applyFill="1" applyBorder="1" applyAlignment="1">
      <alignment/>
    </xf>
    <xf numFmtId="10" fontId="0" fillId="4" borderId="34" xfId="0" applyNumberFormat="1" applyFill="1" applyBorder="1" applyAlignment="1">
      <alignment/>
    </xf>
    <xf numFmtId="1" fontId="7" fillId="4" borderId="24" xfId="0" applyNumberFormat="1" applyFont="1" applyFill="1" applyBorder="1" applyAlignment="1">
      <alignment/>
    </xf>
    <xf numFmtId="164" fontId="7" fillId="4" borderId="32" xfId="0" applyNumberFormat="1" applyFont="1" applyFill="1" applyBorder="1" applyAlignment="1">
      <alignment/>
    </xf>
    <xf numFmtId="1" fontId="0" fillId="6" borderId="10" xfId="0" applyNumberFormat="1" applyFill="1" applyBorder="1" applyAlignment="1">
      <alignment/>
    </xf>
    <xf numFmtId="10" fontId="0" fillId="6" borderId="48" xfId="0" applyNumberFormat="1" applyFill="1" applyBorder="1" applyAlignment="1">
      <alignment/>
    </xf>
    <xf numFmtId="1" fontId="0" fillId="6" borderId="46" xfId="0" applyNumberFormat="1" applyFill="1" applyBorder="1" applyAlignment="1">
      <alignment/>
    </xf>
    <xf numFmtId="10" fontId="0" fillId="6" borderId="49" xfId="0" applyNumberFormat="1" applyFill="1" applyBorder="1" applyAlignment="1">
      <alignment/>
    </xf>
    <xf numFmtId="1" fontId="0" fillId="6" borderId="14" xfId="0" applyNumberFormat="1" applyFill="1" applyBorder="1" applyAlignment="1">
      <alignment/>
    </xf>
    <xf numFmtId="10" fontId="0" fillId="6" borderId="50" xfId="0" applyNumberFormat="1" applyFill="1" applyBorder="1" applyAlignment="1">
      <alignment/>
    </xf>
    <xf numFmtId="1" fontId="0" fillId="6" borderId="47" xfId="0" applyNumberFormat="1" applyFill="1" applyBorder="1" applyAlignment="1">
      <alignment/>
    </xf>
    <xf numFmtId="10" fontId="0" fillId="6" borderId="51" xfId="0" applyNumberFormat="1" applyFill="1" applyBorder="1" applyAlignment="1">
      <alignment/>
    </xf>
    <xf numFmtId="1" fontId="7" fillId="6" borderId="24" xfId="0" applyNumberFormat="1" applyFont="1" applyFill="1" applyBorder="1" applyAlignment="1">
      <alignment/>
    </xf>
    <xf numFmtId="164" fontId="7" fillId="6" borderId="30" xfId="0" applyNumberFormat="1" applyFont="1" applyFill="1" applyBorder="1" applyAlignment="1">
      <alignment/>
    </xf>
    <xf numFmtId="1" fontId="0" fillId="8" borderId="52" xfId="0" applyNumberFormat="1" applyFill="1" applyBorder="1" applyAlignment="1">
      <alignment/>
    </xf>
    <xf numFmtId="1" fontId="0" fillId="9" borderId="53" xfId="0" applyNumberFormat="1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41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2" fillId="0" borderId="54" xfId="0" applyFont="1" applyFill="1" applyBorder="1" applyAlignment="1">
      <alignment horizontal="center"/>
    </xf>
    <xf numFmtId="1" fontId="0" fillId="8" borderId="55" xfId="0" applyNumberFormat="1" applyFill="1" applyBorder="1" applyAlignment="1">
      <alignment/>
    </xf>
    <xf numFmtId="1" fontId="0" fillId="8" borderId="56" xfId="0" applyNumberFormat="1" applyFill="1" applyBorder="1" applyAlignment="1">
      <alignment/>
    </xf>
    <xf numFmtId="1" fontId="0" fillId="8" borderId="57" xfId="0" applyNumberFormat="1" applyFill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1" fillId="4" borderId="3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" xfId="0" applyFont="1" applyBorder="1" applyAlignment="1">
      <alignment/>
    </xf>
    <xf numFmtId="0" fontId="1" fillId="10" borderId="31" xfId="0" applyFont="1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 wrapText="1"/>
    </xf>
    <xf numFmtId="0" fontId="1" fillId="11" borderId="61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10" borderId="61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zoomScale="75" zoomScaleNormal="75" workbookViewId="0" topLeftCell="A1">
      <selection activeCell="M10" sqref="M10"/>
    </sheetView>
  </sheetViews>
  <sheetFormatPr defaultColWidth="9.140625" defaultRowHeight="12.75"/>
  <cols>
    <col min="1" max="1" width="18.8515625" style="0" customWidth="1"/>
    <col min="2" max="2" width="9.28125" style="0" bestFit="1" customWidth="1"/>
    <col min="3" max="3" width="11.140625" style="0" customWidth="1"/>
    <col min="4" max="4" width="12.2812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57421875" style="0" bestFit="1" customWidth="1"/>
  </cols>
  <sheetData>
    <row r="1" spans="1:25" s="44" customFormat="1" ht="30.75" thickBo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5"/>
      <c r="X1" s="135"/>
      <c r="Y1" s="136"/>
    </row>
    <row r="2" spans="1:25" s="40" customFormat="1" ht="64.5" customHeight="1" thickBot="1">
      <c r="A2" s="1"/>
      <c r="B2" s="47"/>
      <c r="C2" s="47"/>
      <c r="D2" s="47"/>
      <c r="E2" s="2"/>
      <c r="F2" s="137" t="s">
        <v>25</v>
      </c>
      <c r="G2" s="138"/>
      <c r="H2" s="139" t="s">
        <v>1</v>
      </c>
      <c r="I2" s="140"/>
      <c r="J2" s="141" t="s">
        <v>2</v>
      </c>
      <c r="K2" s="142"/>
      <c r="L2" s="143" t="s">
        <v>26</v>
      </c>
      <c r="M2" s="138"/>
      <c r="N2" s="144" t="s">
        <v>3</v>
      </c>
      <c r="O2" s="145"/>
      <c r="P2" s="146" t="s">
        <v>27</v>
      </c>
      <c r="Q2" s="147"/>
      <c r="R2" s="148" t="s">
        <v>31</v>
      </c>
      <c r="S2" s="149"/>
      <c r="T2" s="150" t="s">
        <v>28</v>
      </c>
      <c r="U2" s="151"/>
      <c r="V2" s="129" t="s">
        <v>29</v>
      </c>
      <c r="W2" s="130"/>
      <c r="X2" s="131" t="s">
        <v>4</v>
      </c>
      <c r="Y2" s="132"/>
    </row>
    <row r="3" spans="1:25" ht="12.75">
      <c r="A3" s="3" t="s">
        <v>5</v>
      </c>
      <c r="B3" s="122" t="s">
        <v>6</v>
      </c>
      <c r="C3" s="4" t="s">
        <v>30</v>
      </c>
      <c r="D3" s="4" t="s">
        <v>7</v>
      </c>
      <c r="E3" s="6" t="s">
        <v>8</v>
      </c>
      <c r="F3" s="7" t="s">
        <v>9</v>
      </c>
      <c r="G3" s="4" t="s">
        <v>10</v>
      </c>
      <c r="H3" s="5" t="s">
        <v>9</v>
      </c>
      <c r="I3" s="4" t="s">
        <v>10</v>
      </c>
      <c r="J3" s="5" t="s">
        <v>9</v>
      </c>
      <c r="K3" s="4" t="s">
        <v>10</v>
      </c>
      <c r="L3" s="5" t="s">
        <v>9</v>
      </c>
      <c r="M3" s="4" t="s">
        <v>10</v>
      </c>
      <c r="N3" s="5" t="s">
        <v>9</v>
      </c>
      <c r="O3" s="4" t="s">
        <v>10</v>
      </c>
      <c r="P3" s="5" t="s">
        <v>9</v>
      </c>
      <c r="Q3" s="8" t="s">
        <v>10</v>
      </c>
      <c r="R3" s="7" t="s">
        <v>9</v>
      </c>
      <c r="S3" s="8" t="s">
        <v>10</v>
      </c>
      <c r="T3" s="7" t="s">
        <v>9</v>
      </c>
      <c r="U3" s="8" t="s">
        <v>10</v>
      </c>
      <c r="V3" s="7" t="s">
        <v>9</v>
      </c>
      <c r="W3" s="8" t="s">
        <v>10</v>
      </c>
      <c r="X3" s="7" t="s">
        <v>9</v>
      </c>
      <c r="Y3" s="9" t="s">
        <v>10</v>
      </c>
    </row>
    <row r="4" spans="1:25" ht="15.75">
      <c r="A4" s="41" t="s">
        <v>11</v>
      </c>
      <c r="B4" s="123">
        <v>1383</v>
      </c>
      <c r="C4" s="121">
        <f aca="true" t="shared" si="0" ref="C4:C16">E4+D4</f>
        <v>607</v>
      </c>
      <c r="D4" s="117">
        <v>13</v>
      </c>
      <c r="E4" s="115">
        <f>SUM(F4,H4,J4,L4,N4,P4,R4,T4,V4,X4)</f>
        <v>594</v>
      </c>
      <c r="F4" s="79">
        <v>5</v>
      </c>
      <c r="G4" s="80">
        <f aca="true" t="shared" si="1" ref="G4:G16">F4/E4</f>
        <v>0.008417508417508417</v>
      </c>
      <c r="H4" s="87">
        <v>218</v>
      </c>
      <c r="I4" s="88">
        <f aca="true" t="shared" si="2" ref="I4:I16">H4/E4</f>
        <v>0.367003367003367</v>
      </c>
      <c r="J4" s="10">
        <v>89</v>
      </c>
      <c r="K4" s="11">
        <f aca="true" t="shared" si="3" ref="K4:K16">J4/E4</f>
        <v>0.14983164983164984</v>
      </c>
      <c r="L4" s="95">
        <v>13</v>
      </c>
      <c r="M4" s="80">
        <f aca="true" t="shared" si="4" ref="M4:M16">L4/E4</f>
        <v>0.021885521885521887</v>
      </c>
      <c r="N4" s="12">
        <v>31</v>
      </c>
      <c r="O4" s="13">
        <f aca="true" t="shared" si="5" ref="O4:O16">N4/E4</f>
        <v>0.05218855218855219</v>
      </c>
      <c r="P4" s="16">
        <v>44</v>
      </c>
      <c r="Q4" s="17">
        <f aca="true" t="shared" si="6" ref="Q4:Q16">P4/E4</f>
        <v>0.07407407407407407</v>
      </c>
      <c r="R4" s="18">
        <v>16</v>
      </c>
      <c r="S4" s="58">
        <f aca="true" t="shared" si="7" ref="S4:S16">R4/E4</f>
        <v>0.026936026936026935</v>
      </c>
      <c r="T4" s="54">
        <v>3</v>
      </c>
      <c r="U4" s="49">
        <f>T4/E4</f>
        <v>0.005050505050505051</v>
      </c>
      <c r="V4" s="14">
        <v>160</v>
      </c>
      <c r="W4" s="15">
        <f>V4/E4</f>
        <v>0.26936026936026936</v>
      </c>
      <c r="X4" s="105">
        <v>15</v>
      </c>
      <c r="Y4" s="106">
        <f>X4/E4</f>
        <v>0.025252525252525252</v>
      </c>
    </row>
    <row r="5" spans="1:25" ht="15.75">
      <c r="A5" s="42" t="s">
        <v>12</v>
      </c>
      <c r="B5" s="124">
        <v>344</v>
      </c>
      <c r="C5" s="126">
        <f t="shared" si="0"/>
        <v>100</v>
      </c>
      <c r="D5" s="118">
        <v>6</v>
      </c>
      <c r="E5" s="115">
        <f aca="true" t="shared" si="8" ref="E5:E16">SUM(F5,H5,J5,L5,N5,P5,R5,T5,V5,X5)</f>
        <v>94</v>
      </c>
      <c r="F5" s="81">
        <v>3</v>
      </c>
      <c r="G5" s="82">
        <f t="shared" si="1"/>
        <v>0.031914893617021274</v>
      </c>
      <c r="H5" s="89">
        <v>17</v>
      </c>
      <c r="I5" s="90">
        <f t="shared" si="2"/>
        <v>0.18085106382978725</v>
      </c>
      <c r="J5" s="19">
        <v>19</v>
      </c>
      <c r="K5" s="20">
        <f t="shared" si="3"/>
        <v>0.20212765957446807</v>
      </c>
      <c r="L5" s="96">
        <v>1</v>
      </c>
      <c r="M5" s="82">
        <f t="shared" si="4"/>
        <v>0.010638297872340425</v>
      </c>
      <c r="N5" s="21">
        <v>4</v>
      </c>
      <c r="O5" s="22">
        <f t="shared" si="5"/>
        <v>0.0425531914893617</v>
      </c>
      <c r="P5" s="25">
        <v>10</v>
      </c>
      <c r="Q5" s="26">
        <f t="shared" si="6"/>
        <v>0.10638297872340426</v>
      </c>
      <c r="R5" s="27">
        <v>3</v>
      </c>
      <c r="S5" s="59">
        <f t="shared" si="7"/>
        <v>0.031914893617021274</v>
      </c>
      <c r="T5" s="55">
        <v>1</v>
      </c>
      <c r="U5" s="50">
        <f aca="true" t="shared" si="9" ref="U5:U16">T5/E5</f>
        <v>0.010638297872340425</v>
      </c>
      <c r="V5" s="99">
        <v>31</v>
      </c>
      <c r="W5" s="100">
        <f aca="true" t="shared" si="10" ref="W5:W16">V5/E5</f>
        <v>0.32978723404255317</v>
      </c>
      <c r="X5" s="107">
        <v>5</v>
      </c>
      <c r="Y5" s="108">
        <f aca="true" t="shared" si="11" ref="Y5:Y16">X5/E5</f>
        <v>0.05319148936170213</v>
      </c>
    </row>
    <row r="6" spans="1:25" ht="15.75">
      <c r="A6" s="42" t="s">
        <v>13</v>
      </c>
      <c r="B6" s="124">
        <v>130</v>
      </c>
      <c r="C6" s="127">
        <f t="shared" si="0"/>
        <v>52</v>
      </c>
      <c r="D6" s="118">
        <v>0</v>
      </c>
      <c r="E6" s="115">
        <f t="shared" si="8"/>
        <v>52</v>
      </c>
      <c r="F6" s="81">
        <v>0</v>
      </c>
      <c r="G6" s="82">
        <f t="shared" si="1"/>
        <v>0</v>
      </c>
      <c r="H6" s="89">
        <v>19</v>
      </c>
      <c r="I6" s="90">
        <f t="shared" si="2"/>
        <v>0.36538461538461536</v>
      </c>
      <c r="J6" s="19">
        <v>23</v>
      </c>
      <c r="K6" s="20">
        <f t="shared" si="3"/>
        <v>0.4423076923076923</v>
      </c>
      <c r="L6" s="96">
        <v>0</v>
      </c>
      <c r="M6" s="82">
        <f t="shared" si="4"/>
        <v>0</v>
      </c>
      <c r="N6" s="21">
        <v>2</v>
      </c>
      <c r="O6" s="22">
        <f t="shared" si="5"/>
        <v>0.038461538461538464</v>
      </c>
      <c r="P6" s="25">
        <v>0</v>
      </c>
      <c r="Q6" s="26">
        <f t="shared" si="6"/>
        <v>0</v>
      </c>
      <c r="R6" s="27">
        <v>0</v>
      </c>
      <c r="S6" s="59">
        <f t="shared" si="7"/>
        <v>0</v>
      </c>
      <c r="T6" s="55">
        <v>0</v>
      </c>
      <c r="U6" s="51">
        <f t="shared" si="9"/>
        <v>0</v>
      </c>
      <c r="V6" s="99">
        <v>5</v>
      </c>
      <c r="W6" s="100">
        <f t="shared" si="10"/>
        <v>0.09615384615384616</v>
      </c>
      <c r="X6" s="107">
        <v>3</v>
      </c>
      <c r="Y6" s="108">
        <f t="shared" si="11"/>
        <v>0.057692307692307696</v>
      </c>
    </row>
    <row r="7" spans="1:26" ht="15.75">
      <c r="A7" s="42" t="s">
        <v>14</v>
      </c>
      <c r="B7" s="124">
        <v>97</v>
      </c>
      <c r="C7" s="121">
        <f t="shared" si="0"/>
        <v>53</v>
      </c>
      <c r="D7" s="118">
        <v>0</v>
      </c>
      <c r="E7" s="115">
        <f t="shared" si="8"/>
        <v>53</v>
      </c>
      <c r="F7" s="81">
        <v>2</v>
      </c>
      <c r="G7" s="82">
        <f t="shared" si="1"/>
        <v>0.03773584905660377</v>
      </c>
      <c r="H7" s="89">
        <v>11</v>
      </c>
      <c r="I7" s="90">
        <f t="shared" si="2"/>
        <v>0.20754716981132076</v>
      </c>
      <c r="J7" s="19">
        <v>7</v>
      </c>
      <c r="K7" s="20">
        <f t="shared" si="3"/>
        <v>0.1320754716981132</v>
      </c>
      <c r="L7" s="96">
        <v>1</v>
      </c>
      <c r="M7" s="82">
        <f t="shared" si="4"/>
        <v>0.018867924528301886</v>
      </c>
      <c r="N7" s="21">
        <v>3</v>
      </c>
      <c r="O7" s="22">
        <f t="shared" si="5"/>
        <v>0.05660377358490566</v>
      </c>
      <c r="P7" s="25">
        <v>4</v>
      </c>
      <c r="Q7" s="26">
        <f t="shared" si="6"/>
        <v>0.07547169811320754</v>
      </c>
      <c r="R7" s="27">
        <v>1</v>
      </c>
      <c r="S7" s="59">
        <f t="shared" si="7"/>
        <v>0.018867924528301886</v>
      </c>
      <c r="T7" s="56">
        <v>0</v>
      </c>
      <c r="U7" s="52">
        <f t="shared" si="9"/>
        <v>0</v>
      </c>
      <c r="V7" s="23">
        <v>23</v>
      </c>
      <c r="W7" s="24">
        <f t="shared" si="10"/>
        <v>0.4339622641509434</v>
      </c>
      <c r="X7" s="109">
        <v>1</v>
      </c>
      <c r="Y7" s="110">
        <f t="shared" si="11"/>
        <v>0.018867924528301886</v>
      </c>
      <c r="Z7" s="61"/>
    </row>
    <row r="8" spans="1:25" ht="15.75">
      <c r="A8" s="42" t="s">
        <v>15</v>
      </c>
      <c r="B8" s="124">
        <v>142</v>
      </c>
      <c r="C8" s="126">
        <f t="shared" si="0"/>
        <v>75</v>
      </c>
      <c r="D8" s="118">
        <v>1</v>
      </c>
      <c r="E8" s="115">
        <f t="shared" si="8"/>
        <v>74</v>
      </c>
      <c r="F8" s="81">
        <v>0</v>
      </c>
      <c r="G8" s="82">
        <f t="shared" si="1"/>
        <v>0</v>
      </c>
      <c r="H8" s="89">
        <v>25</v>
      </c>
      <c r="I8" s="90">
        <f t="shared" si="2"/>
        <v>0.33783783783783783</v>
      </c>
      <c r="J8" s="19">
        <v>15</v>
      </c>
      <c r="K8" s="20">
        <f t="shared" si="3"/>
        <v>0.20270270270270271</v>
      </c>
      <c r="L8" s="96">
        <v>0</v>
      </c>
      <c r="M8" s="82">
        <f t="shared" si="4"/>
        <v>0</v>
      </c>
      <c r="N8" s="21">
        <v>13</v>
      </c>
      <c r="O8" s="22">
        <f t="shared" si="5"/>
        <v>0.17567567567567569</v>
      </c>
      <c r="P8" s="25">
        <v>3</v>
      </c>
      <c r="Q8" s="26">
        <f t="shared" si="6"/>
        <v>0.04054054054054054</v>
      </c>
      <c r="R8" s="27">
        <v>0</v>
      </c>
      <c r="S8" s="59">
        <f t="shared" si="7"/>
        <v>0</v>
      </c>
      <c r="T8" s="55">
        <v>0</v>
      </c>
      <c r="U8" s="50">
        <f t="shared" si="9"/>
        <v>0</v>
      </c>
      <c r="V8" s="23">
        <v>18</v>
      </c>
      <c r="W8" s="24">
        <f t="shared" si="10"/>
        <v>0.24324324324324326</v>
      </c>
      <c r="X8" s="109">
        <v>0</v>
      </c>
      <c r="Y8" s="110">
        <f t="shared" si="11"/>
        <v>0</v>
      </c>
    </row>
    <row r="9" spans="1:25" ht="15.75">
      <c r="A9" s="42" t="s">
        <v>16</v>
      </c>
      <c r="B9" s="124">
        <v>600</v>
      </c>
      <c r="C9" s="126">
        <f t="shared" si="0"/>
        <v>218</v>
      </c>
      <c r="D9" s="118">
        <v>6</v>
      </c>
      <c r="E9" s="115">
        <f t="shared" si="8"/>
        <v>212</v>
      </c>
      <c r="F9" s="81">
        <v>1</v>
      </c>
      <c r="G9" s="82">
        <f t="shared" si="1"/>
        <v>0.0047169811320754715</v>
      </c>
      <c r="H9" s="89">
        <v>75</v>
      </c>
      <c r="I9" s="90">
        <f t="shared" si="2"/>
        <v>0.35377358490566035</v>
      </c>
      <c r="J9" s="19">
        <v>44</v>
      </c>
      <c r="K9" s="20">
        <f t="shared" si="3"/>
        <v>0.20754716981132076</v>
      </c>
      <c r="L9" s="96">
        <v>3</v>
      </c>
      <c r="M9" s="82">
        <f t="shared" si="4"/>
        <v>0.014150943396226415</v>
      </c>
      <c r="N9" s="21">
        <v>11</v>
      </c>
      <c r="O9" s="22">
        <f t="shared" si="5"/>
        <v>0.05188679245283019</v>
      </c>
      <c r="P9" s="25">
        <v>13</v>
      </c>
      <c r="Q9" s="26">
        <f t="shared" si="6"/>
        <v>0.06132075471698113</v>
      </c>
      <c r="R9" s="27">
        <v>2</v>
      </c>
      <c r="S9" s="59">
        <f t="shared" si="7"/>
        <v>0.009433962264150943</v>
      </c>
      <c r="T9" s="55">
        <v>2</v>
      </c>
      <c r="U9" s="50">
        <f t="shared" si="9"/>
        <v>0.009433962264150943</v>
      </c>
      <c r="V9" s="23">
        <v>49</v>
      </c>
      <c r="W9" s="24">
        <f t="shared" si="10"/>
        <v>0.23113207547169812</v>
      </c>
      <c r="X9" s="109">
        <v>12</v>
      </c>
      <c r="Y9" s="110">
        <f t="shared" si="11"/>
        <v>0.05660377358490566</v>
      </c>
    </row>
    <row r="10" spans="1:25" ht="15.75">
      <c r="A10" s="42" t="s">
        <v>17</v>
      </c>
      <c r="B10" s="124">
        <v>544</v>
      </c>
      <c r="C10" s="126">
        <f t="shared" si="0"/>
        <v>186</v>
      </c>
      <c r="D10" s="118">
        <v>4</v>
      </c>
      <c r="E10" s="115">
        <f t="shared" si="8"/>
        <v>182</v>
      </c>
      <c r="F10" s="81">
        <v>1</v>
      </c>
      <c r="G10" s="82">
        <f t="shared" si="1"/>
        <v>0.005494505494505495</v>
      </c>
      <c r="H10" s="89">
        <v>73</v>
      </c>
      <c r="I10" s="90">
        <f t="shared" si="2"/>
        <v>0.4010989010989011</v>
      </c>
      <c r="J10" s="19">
        <v>34</v>
      </c>
      <c r="K10" s="20">
        <f t="shared" si="3"/>
        <v>0.18681318681318682</v>
      </c>
      <c r="L10" s="96">
        <v>2</v>
      </c>
      <c r="M10" s="82">
        <f t="shared" si="4"/>
        <v>0.01098901098901099</v>
      </c>
      <c r="N10" s="21">
        <v>16</v>
      </c>
      <c r="O10" s="22">
        <f t="shared" si="5"/>
        <v>0.08791208791208792</v>
      </c>
      <c r="P10" s="25">
        <v>8</v>
      </c>
      <c r="Q10" s="26">
        <f t="shared" si="6"/>
        <v>0.04395604395604396</v>
      </c>
      <c r="R10" s="27">
        <v>0</v>
      </c>
      <c r="S10" s="59">
        <f t="shared" si="7"/>
        <v>0</v>
      </c>
      <c r="T10" s="55">
        <v>1</v>
      </c>
      <c r="U10" s="50">
        <f t="shared" si="9"/>
        <v>0.005494505494505495</v>
      </c>
      <c r="V10" s="23">
        <v>36</v>
      </c>
      <c r="W10" s="24">
        <f t="shared" si="10"/>
        <v>0.1978021978021978</v>
      </c>
      <c r="X10" s="109">
        <v>11</v>
      </c>
      <c r="Y10" s="110">
        <f t="shared" si="11"/>
        <v>0.06043956043956044</v>
      </c>
    </row>
    <row r="11" spans="1:25" ht="15.75">
      <c r="A11" s="42" t="s">
        <v>18</v>
      </c>
      <c r="B11" s="124">
        <v>257</v>
      </c>
      <c r="C11" s="127">
        <f t="shared" si="0"/>
        <v>84</v>
      </c>
      <c r="D11" s="118">
        <v>3</v>
      </c>
      <c r="E11" s="115">
        <f t="shared" si="8"/>
        <v>81</v>
      </c>
      <c r="F11" s="81">
        <v>1</v>
      </c>
      <c r="G11" s="82">
        <f t="shared" si="1"/>
        <v>0.012345679012345678</v>
      </c>
      <c r="H11" s="89">
        <v>29</v>
      </c>
      <c r="I11" s="90">
        <f t="shared" si="2"/>
        <v>0.35802469135802467</v>
      </c>
      <c r="J11" s="19">
        <v>25</v>
      </c>
      <c r="K11" s="20">
        <f t="shared" si="3"/>
        <v>0.30864197530864196</v>
      </c>
      <c r="L11" s="96">
        <v>2</v>
      </c>
      <c r="M11" s="82">
        <f t="shared" si="4"/>
        <v>0.024691358024691357</v>
      </c>
      <c r="N11" s="21">
        <v>7</v>
      </c>
      <c r="O11" s="22">
        <f t="shared" si="5"/>
        <v>0.08641975308641975</v>
      </c>
      <c r="P11" s="25">
        <v>0</v>
      </c>
      <c r="Q11" s="26">
        <f t="shared" si="6"/>
        <v>0</v>
      </c>
      <c r="R11" s="27">
        <v>0</v>
      </c>
      <c r="S11" s="59">
        <f t="shared" si="7"/>
        <v>0</v>
      </c>
      <c r="T11" s="55">
        <v>0</v>
      </c>
      <c r="U11" s="50">
        <f t="shared" si="9"/>
        <v>0</v>
      </c>
      <c r="V11" s="23">
        <v>14</v>
      </c>
      <c r="W11" s="24">
        <f t="shared" si="10"/>
        <v>0.1728395061728395</v>
      </c>
      <c r="X11" s="109">
        <v>3</v>
      </c>
      <c r="Y11" s="110">
        <f t="shared" si="11"/>
        <v>0.037037037037037035</v>
      </c>
    </row>
    <row r="12" spans="1:25" ht="15.75">
      <c r="A12" s="42" t="s">
        <v>19</v>
      </c>
      <c r="B12" s="124">
        <v>321</v>
      </c>
      <c r="C12" s="121">
        <f t="shared" si="0"/>
        <v>99</v>
      </c>
      <c r="D12" s="118">
        <v>1</v>
      </c>
      <c r="E12" s="115">
        <f t="shared" si="8"/>
        <v>98</v>
      </c>
      <c r="F12" s="81">
        <v>1</v>
      </c>
      <c r="G12" s="82">
        <f t="shared" si="1"/>
        <v>0.01020408163265306</v>
      </c>
      <c r="H12" s="89">
        <v>35</v>
      </c>
      <c r="I12" s="90">
        <f t="shared" si="2"/>
        <v>0.35714285714285715</v>
      </c>
      <c r="J12" s="19">
        <v>30</v>
      </c>
      <c r="K12" s="20">
        <f t="shared" si="3"/>
        <v>0.30612244897959184</v>
      </c>
      <c r="L12" s="96">
        <v>1</v>
      </c>
      <c r="M12" s="82">
        <f t="shared" si="4"/>
        <v>0.01020408163265306</v>
      </c>
      <c r="N12" s="21">
        <v>4</v>
      </c>
      <c r="O12" s="22">
        <f t="shared" si="5"/>
        <v>0.04081632653061224</v>
      </c>
      <c r="P12" s="25">
        <v>3</v>
      </c>
      <c r="Q12" s="26">
        <f t="shared" si="6"/>
        <v>0.030612244897959183</v>
      </c>
      <c r="R12" s="27">
        <v>0</v>
      </c>
      <c r="S12" s="59">
        <f t="shared" si="7"/>
        <v>0</v>
      </c>
      <c r="T12" s="55">
        <v>0</v>
      </c>
      <c r="U12" s="50">
        <f t="shared" si="9"/>
        <v>0</v>
      </c>
      <c r="V12" s="23">
        <v>22</v>
      </c>
      <c r="W12" s="24">
        <f t="shared" si="10"/>
        <v>0.22448979591836735</v>
      </c>
      <c r="X12" s="109">
        <v>2</v>
      </c>
      <c r="Y12" s="110">
        <f t="shared" si="11"/>
        <v>0.02040816326530612</v>
      </c>
    </row>
    <row r="13" spans="1:25" ht="15.75">
      <c r="A13" s="42" t="s">
        <v>20</v>
      </c>
      <c r="B13" s="124">
        <v>375</v>
      </c>
      <c r="C13" s="126">
        <f t="shared" si="0"/>
        <v>130</v>
      </c>
      <c r="D13" s="118">
        <v>2</v>
      </c>
      <c r="E13" s="115">
        <f t="shared" si="8"/>
        <v>128</v>
      </c>
      <c r="F13" s="81">
        <v>3</v>
      </c>
      <c r="G13" s="82">
        <f t="shared" si="1"/>
        <v>0.0234375</v>
      </c>
      <c r="H13" s="89">
        <v>58</v>
      </c>
      <c r="I13" s="90">
        <f t="shared" si="2"/>
        <v>0.453125</v>
      </c>
      <c r="J13" s="19">
        <v>26</v>
      </c>
      <c r="K13" s="20">
        <f t="shared" si="3"/>
        <v>0.203125</v>
      </c>
      <c r="L13" s="96">
        <v>1</v>
      </c>
      <c r="M13" s="82">
        <f t="shared" si="4"/>
        <v>0.0078125</v>
      </c>
      <c r="N13" s="21">
        <v>2</v>
      </c>
      <c r="O13" s="22">
        <f t="shared" si="5"/>
        <v>0.015625</v>
      </c>
      <c r="P13" s="25">
        <v>8</v>
      </c>
      <c r="Q13" s="26">
        <f t="shared" si="6"/>
        <v>0.0625</v>
      </c>
      <c r="R13" s="27">
        <v>1</v>
      </c>
      <c r="S13" s="59">
        <f t="shared" si="7"/>
        <v>0.0078125</v>
      </c>
      <c r="T13" s="55">
        <v>0</v>
      </c>
      <c r="U13" s="50">
        <f t="shared" si="9"/>
        <v>0</v>
      </c>
      <c r="V13" s="23">
        <v>21</v>
      </c>
      <c r="W13" s="24">
        <f t="shared" si="10"/>
        <v>0.1640625</v>
      </c>
      <c r="X13" s="109">
        <v>8</v>
      </c>
      <c r="Y13" s="110">
        <f t="shared" si="11"/>
        <v>0.0625</v>
      </c>
    </row>
    <row r="14" spans="1:25" ht="15.75">
      <c r="A14" s="42" t="s">
        <v>21</v>
      </c>
      <c r="B14" s="124">
        <v>461</v>
      </c>
      <c r="C14" s="127">
        <f t="shared" si="0"/>
        <v>154</v>
      </c>
      <c r="D14" s="118">
        <v>4</v>
      </c>
      <c r="E14" s="115">
        <f t="shared" si="8"/>
        <v>150</v>
      </c>
      <c r="F14" s="81">
        <v>0</v>
      </c>
      <c r="G14" s="82">
        <f t="shared" si="1"/>
        <v>0</v>
      </c>
      <c r="H14" s="89">
        <v>66</v>
      </c>
      <c r="I14" s="90">
        <f t="shared" si="2"/>
        <v>0.44</v>
      </c>
      <c r="J14" s="19">
        <v>40</v>
      </c>
      <c r="K14" s="20">
        <f t="shared" si="3"/>
        <v>0.26666666666666666</v>
      </c>
      <c r="L14" s="96">
        <v>2</v>
      </c>
      <c r="M14" s="82">
        <f t="shared" si="4"/>
        <v>0.013333333333333334</v>
      </c>
      <c r="N14" s="21">
        <v>4</v>
      </c>
      <c r="O14" s="22">
        <f t="shared" si="5"/>
        <v>0.02666666666666667</v>
      </c>
      <c r="P14" s="25">
        <v>3</v>
      </c>
      <c r="Q14" s="26">
        <f t="shared" si="6"/>
        <v>0.02</v>
      </c>
      <c r="R14" s="27">
        <v>0</v>
      </c>
      <c r="S14" s="59">
        <f t="shared" si="7"/>
        <v>0</v>
      </c>
      <c r="T14" s="55">
        <v>1</v>
      </c>
      <c r="U14" s="50">
        <f t="shared" si="9"/>
        <v>0.006666666666666667</v>
      </c>
      <c r="V14" s="23">
        <v>28</v>
      </c>
      <c r="W14" s="24">
        <f t="shared" si="10"/>
        <v>0.18666666666666668</v>
      </c>
      <c r="X14" s="109">
        <v>6</v>
      </c>
      <c r="Y14" s="110">
        <f t="shared" si="11"/>
        <v>0.04</v>
      </c>
    </row>
    <row r="15" spans="1:25" ht="15.75">
      <c r="A15" s="42" t="s">
        <v>22</v>
      </c>
      <c r="B15" s="124">
        <v>508</v>
      </c>
      <c r="C15" s="121">
        <f t="shared" si="0"/>
        <v>218</v>
      </c>
      <c r="D15" s="118">
        <v>6</v>
      </c>
      <c r="E15" s="115">
        <f t="shared" si="8"/>
        <v>212</v>
      </c>
      <c r="F15" s="81">
        <v>2</v>
      </c>
      <c r="G15" s="82">
        <f t="shared" si="1"/>
        <v>0.009433962264150943</v>
      </c>
      <c r="H15" s="89">
        <v>68</v>
      </c>
      <c r="I15" s="90">
        <f t="shared" si="2"/>
        <v>0.32075471698113206</v>
      </c>
      <c r="J15" s="19">
        <v>43</v>
      </c>
      <c r="K15" s="20">
        <f t="shared" si="3"/>
        <v>0.2028301886792453</v>
      </c>
      <c r="L15" s="96">
        <v>4</v>
      </c>
      <c r="M15" s="82">
        <f t="shared" si="4"/>
        <v>0.018867924528301886</v>
      </c>
      <c r="N15" s="21">
        <v>10</v>
      </c>
      <c r="O15" s="22">
        <f t="shared" si="5"/>
        <v>0.04716981132075472</v>
      </c>
      <c r="P15" s="25">
        <v>10</v>
      </c>
      <c r="Q15" s="26">
        <f t="shared" si="6"/>
        <v>0.04716981132075472</v>
      </c>
      <c r="R15" s="27">
        <v>2</v>
      </c>
      <c r="S15" s="59">
        <f t="shared" si="7"/>
        <v>0.009433962264150943</v>
      </c>
      <c r="T15" s="55">
        <v>1</v>
      </c>
      <c r="U15" s="50">
        <f t="shared" si="9"/>
        <v>0.0047169811320754715</v>
      </c>
      <c r="V15" s="23">
        <v>54</v>
      </c>
      <c r="W15" s="24">
        <f t="shared" si="10"/>
        <v>0.25471698113207547</v>
      </c>
      <c r="X15" s="109">
        <v>18</v>
      </c>
      <c r="Y15" s="110">
        <f t="shared" si="11"/>
        <v>0.08490566037735849</v>
      </c>
    </row>
    <row r="16" spans="1:25" ht="15.75">
      <c r="A16" s="43" t="s">
        <v>23</v>
      </c>
      <c r="B16" s="125">
        <v>611</v>
      </c>
      <c r="C16" s="128">
        <f t="shared" si="0"/>
        <v>294</v>
      </c>
      <c r="D16" s="119">
        <v>7</v>
      </c>
      <c r="E16" s="115">
        <f t="shared" si="8"/>
        <v>287</v>
      </c>
      <c r="F16" s="83">
        <v>3</v>
      </c>
      <c r="G16" s="84">
        <f t="shared" si="1"/>
        <v>0.010452961672473868</v>
      </c>
      <c r="H16" s="91">
        <v>55</v>
      </c>
      <c r="I16" s="92">
        <f t="shared" si="2"/>
        <v>0.1916376306620209</v>
      </c>
      <c r="J16" s="28">
        <v>103</v>
      </c>
      <c r="K16" s="29">
        <f t="shared" si="3"/>
        <v>0.3588850174216028</v>
      </c>
      <c r="L16" s="97">
        <v>3</v>
      </c>
      <c r="M16" s="98">
        <f t="shared" si="4"/>
        <v>0.010452961672473868</v>
      </c>
      <c r="N16" s="30">
        <v>17</v>
      </c>
      <c r="O16" s="31">
        <f t="shared" si="5"/>
        <v>0.059233449477351915</v>
      </c>
      <c r="P16" s="32">
        <v>8</v>
      </c>
      <c r="Q16" s="33">
        <f t="shared" si="6"/>
        <v>0.027874564459930314</v>
      </c>
      <c r="R16" s="34">
        <v>3</v>
      </c>
      <c r="S16" s="60">
        <f t="shared" si="7"/>
        <v>0.010452961672473868</v>
      </c>
      <c r="T16" s="57">
        <v>2</v>
      </c>
      <c r="U16" s="53">
        <f t="shared" si="9"/>
        <v>0.006968641114982578</v>
      </c>
      <c r="V16" s="101">
        <v>36</v>
      </c>
      <c r="W16" s="102">
        <f t="shared" si="10"/>
        <v>0.1254355400696864</v>
      </c>
      <c r="X16" s="111">
        <v>57</v>
      </c>
      <c r="Y16" s="112">
        <f t="shared" si="11"/>
        <v>0.1986062717770035</v>
      </c>
    </row>
    <row r="17" spans="1:25" ht="13.5" thickBot="1">
      <c r="A17" s="35"/>
      <c r="B17" s="36"/>
      <c r="C17" s="120"/>
      <c r="D17" s="72"/>
      <c r="E17" s="116"/>
      <c r="F17" s="37"/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7"/>
      <c r="S17" s="38"/>
      <c r="T17" s="45"/>
      <c r="U17" s="48"/>
      <c r="V17" s="45"/>
      <c r="W17" s="48"/>
      <c r="X17" s="45"/>
      <c r="Y17" s="46"/>
    </row>
    <row r="18" spans="1:25" s="70" customFormat="1" ht="21" thickBot="1">
      <c r="A18" s="62" t="s">
        <v>24</v>
      </c>
      <c r="B18" s="63">
        <f>SUM(B4:B17)</f>
        <v>5773</v>
      </c>
      <c r="C18" s="71">
        <f>SUM(C4:C17)</f>
        <v>2270</v>
      </c>
      <c r="D18" s="73">
        <f>SUM(D4:D17)</f>
        <v>53</v>
      </c>
      <c r="E18" s="64">
        <f>C18-D18</f>
        <v>2217</v>
      </c>
      <c r="F18" s="85">
        <f>SUM(F4:F16)</f>
        <v>22</v>
      </c>
      <c r="G18" s="86">
        <f>F18/E18</f>
        <v>0.009923319801533603</v>
      </c>
      <c r="H18" s="93">
        <f>SUM(H4:H16)</f>
        <v>749</v>
      </c>
      <c r="I18" s="94">
        <f>H18/E18</f>
        <v>0.33784393324312134</v>
      </c>
      <c r="J18" s="65">
        <f>SUM(J4:J16)</f>
        <v>498</v>
      </c>
      <c r="K18" s="74">
        <f>J18/E18</f>
        <v>0.22462787550744248</v>
      </c>
      <c r="L18" s="85">
        <f>SUM(L4:L16)</f>
        <v>33</v>
      </c>
      <c r="M18" s="86">
        <f>L18/E18</f>
        <v>0.014884979702300407</v>
      </c>
      <c r="N18" s="66">
        <f>SUM(N4:N16)</f>
        <v>124</v>
      </c>
      <c r="O18" s="75">
        <f>N18/E18</f>
        <v>0.05593143888137122</v>
      </c>
      <c r="P18" s="67">
        <f>SUM(P4:P16)</f>
        <v>114</v>
      </c>
      <c r="Q18" s="76">
        <f>P18/E18</f>
        <v>0.05142083897158322</v>
      </c>
      <c r="R18" s="68">
        <f>SUM(R4:R16)</f>
        <v>28</v>
      </c>
      <c r="S18" s="77">
        <f>R18/E18</f>
        <v>0.012629679747406405</v>
      </c>
      <c r="T18" s="69">
        <f>SUM(T4:T16)</f>
        <v>11</v>
      </c>
      <c r="U18" s="78">
        <f>T18/E18</f>
        <v>0.004961659900766802</v>
      </c>
      <c r="V18" s="103">
        <f>SUM(V4:V16)</f>
        <v>497</v>
      </c>
      <c r="W18" s="104">
        <f>V18/E18</f>
        <v>0.22417681551646368</v>
      </c>
      <c r="X18" s="113">
        <f>SUM(X4:X16)</f>
        <v>141</v>
      </c>
      <c r="Y18" s="114">
        <f>X18/E18</f>
        <v>0.06359945872801083</v>
      </c>
    </row>
  </sheetData>
  <mergeCells count="11">
    <mergeCell ref="T2:U2"/>
    <mergeCell ref="V2:W2"/>
    <mergeCell ref="X2:Y2"/>
    <mergeCell ref="A1:Y1"/>
    <mergeCell ref="F2:G2"/>
    <mergeCell ref="H2:I2"/>
    <mergeCell ref="J2:K2"/>
    <mergeCell ref="L2:M2"/>
    <mergeCell ref="N2:O2"/>
    <mergeCell ref="P2:Q2"/>
    <mergeCell ref="R2:S2"/>
  </mergeCells>
  <printOptions/>
  <pageMargins left="0.2" right="0.12" top="0.984251968503937" bottom="0.984251968503937" header="0.5118110236220472" footer="0.5118110236220472"/>
  <pageSetup fitToHeight="1" fitToWidth="1" horizontalDpi="2540" verticalDpi="254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Josip Kruslin</cp:lastModifiedBy>
  <cp:lastPrinted>2005-05-15T20:02:12Z</cp:lastPrinted>
  <dcterms:created xsi:type="dcterms:W3CDTF">2005-05-15T14:59:47Z</dcterms:created>
  <dcterms:modified xsi:type="dcterms:W3CDTF">2009-05-17T12:43:24Z</dcterms:modified>
  <cp:category/>
  <cp:version/>
  <cp:contentType/>
  <cp:contentStatus/>
</cp:coreProperties>
</file>